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128" yWindow="-120" windowWidth="15636" windowHeight="11760"/>
  </bookViews>
  <sheets>
    <sheet name="rozpočet" sheetId="2" r:id="rId1"/>
    <sheet name="List3" sheetId="3" r:id="rId2"/>
  </sheets>
  <definedNames>
    <definedName name="_xlnm.Print_Titles" localSheetId="0">rozpočet!$13:$13</definedName>
    <definedName name="_xlnm.Print_Area" localSheetId="0">rozpočet!$A$1:$G$119</definedName>
  </definedNames>
  <calcPr calcId="125725"/>
</workbook>
</file>

<file path=xl/calcChain.xml><?xml version="1.0" encoding="utf-8"?>
<calcChain xmlns="http://schemas.openxmlformats.org/spreadsheetml/2006/main">
  <c r="G22" i="2"/>
  <c r="G94"/>
  <c r="G73"/>
  <c r="G72"/>
  <c r="G71"/>
  <c r="G70"/>
  <c r="G69"/>
  <c r="G68"/>
  <c r="G67"/>
  <c r="G66"/>
  <c r="G65"/>
  <c r="G64"/>
  <c r="G63"/>
  <c r="G62"/>
  <c r="G61"/>
  <c r="G60"/>
  <c r="G59"/>
  <c r="G58"/>
  <c r="G57"/>
  <c r="F74" l="1"/>
  <c r="G21" l="1"/>
  <c r="G19" l="1"/>
  <c r="G17" l="1"/>
  <c r="G16"/>
  <c r="G28"/>
  <c r="G29"/>
  <c r="G30"/>
  <c r="G31"/>
  <c r="G32"/>
  <c r="G33"/>
  <c r="G34"/>
  <c r="G35"/>
  <c r="G36"/>
  <c r="G37"/>
  <c r="G27"/>
  <c r="G25"/>
  <c r="G26"/>
  <c r="G114"/>
  <c r="G115" s="1"/>
  <c r="E8" s="1"/>
  <c r="G95"/>
  <c r="G96"/>
  <c r="G76"/>
  <c r="G77"/>
  <c r="G78"/>
  <c r="G79"/>
  <c r="G80"/>
  <c r="G81"/>
  <c r="G82"/>
  <c r="G83"/>
  <c r="G84"/>
  <c r="G85"/>
  <c r="G86"/>
  <c r="G87"/>
  <c r="G88"/>
  <c r="G89"/>
  <c r="G90"/>
  <c r="G91"/>
  <c r="G43"/>
  <c r="G44"/>
  <c r="G45"/>
  <c r="G49"/>
  <c r="G18"/>
  <c r="G20"/>
  <c r="G104"/>
  <c r="F105"/>
  <c r="F111"/>
  <c r="G106"/>
  <c r="G107"/>
  <c r="G108"/>
  <c r="G109"/>
  <c r="G110"/>
  <c r="G97"/>
  <c r="G98"/>
  <c r="G99"/>
  <c r="G100"/>
  <c r="G101"/>
  <c r="G41"/>
  <c r="G42"/>
  <c r="G46"/>
  <c r="G47"/>
  <c r="G48"/>
  <c r="G50"/>
  <c r="G51"/>
  <c r="G52"/>
  <c r="G54"/>
  <c r="G55"/>
  <c r="G112" l="1"/>
  <c r="G38"/>
  <c r="E53"/>
  <c r="G53" s="1"/>
  <c r="D7" l="1"/>
  <c r="G93"/>
  <c r="G15"/>
  <c r="G23" s="1"/>
  <c r="G75"/>
  <c r="F92" s="1"/>
  <c r="G40"/>
  <c r="F56" s="1"/>
  <c r="G102" l="1"/>
  <c r="D6" s="1"/>
  <c r="D4" l="1"/>
  <c r="D9" s="1"/>
  <c r="G117"/>
  <c r="G118" s="1"/>
  <c r="G119" s="1"/>
  <c r="D5"/>
  <c r="D10" l="1"/>
  <c r="D11" s="1"/>
</calcChain>
</file>

<file path=xl/sharedStrings.xml><?xml version="1.0" encoding="utf-8"?>
<sst xmlns="http://schemas.openxmlformats.org/spreadsheetml/2006/main" count="302" uniqueCount="126">
  <si>
    <t>ks</t>
  </si>
  <si>
    <t>p.č.</t>
  </si>
  <si>
    <t>kod položky</t>
  </si>
  <si>
    <t>položka</t>
  </si>
  <si>
    <t>m.j.</t>
  </si>
  <si>
    <t>počet</t>
  </si>
  <si>
    <t>jed.cena</t>
  </si>
  <si>
    <t>celkem</t>
  </si>
  <si>
    <t>nákl.obv.opat.</t>
  </si>
  <si>
    <t>Cena celkem bez DPH</t>
  </si>
  <si>
    <t>Cena celkem vč. DPH</t>
  </si>
  <si>
    <t>184 10-2115</t>
  </si>
  <si>
    <t>Osazení kůlu k dřevině s uvázáním, délky kůlů do 2-3 m</t>
  </si>
  <si>
    <t>Zhotovení obalu kmene v jedné vrstvě - plastová chránička</t>
  </si>
  <si>
    <t xml:space="preserve">Řez stromů průměr koruny do 2m, po výsadbě </t>
  </si>
  <si>
    <t>184 80-6111</t>
  </si>
  <si>
    <t>specifikace</t>
  </si>
  <si>
    <r>
      <t xml:space="preserve">Výsadba dřeviny s balem </t>
    </r>
    <r>
      <rPr>
        <sz val="9"/>
        <color indexed="8"/>
        <rFont val="Arial"/>
        <family val="2"/>
        <charset val="238"/>
      </rPr>
      <t>do předem vyhloubené jamky se zalitím, přes 500 do 600 mm</t>
    </r>
  </si>
  <si>
    <t>DPH 21%</t>
  </si>
  <si>
    <t>kg</t>
  </si>
  <si>
    <r>
      <t>m</t>
    </r>
    <r>
      <rPr>
        <vertAlign val="superscript"/>
        <sz val="9"/>
        <rFont val="Arial"/>
        <family val="2"/>
        <charset val="238"/>
      </rPr>
      <t>2</t>
    </r>
  </si>
  <si>
    <t>Hloubení jamek pro vysazování rostlin bez výměny půdy, přes 0,40 do 1,00 m3</t>
  </si>
  <si>
    <t>18580-3211</t>
  </si>
  <si>
    <t>18580-4312</t>
  </si>
  <si>
    <t>Uválcování povrchu trávníku</t>
  </si>
  <si>
    <t>Dovoz závlahové vody do 6km</t>
  </si>
  <si>
    <t>18585-1111</t>
  </si>
  <si>
    <t>162 20-1102</t>
  </si>
  <si>
    <t>181 10-1102</t>
  </si>
  <si>
    <t>PŘÍPRAVNÉ PRÁCE</t>
  </si>
  <si>
    <t>Ochrana proti škodám zvěří nátěrem - stromy</t>
  </si>
  <si>
    <t>Plošná úprava terénu s urovnáním povrchu, bez doplnění ornice, v hornině 1 až 4</t>
  </si>
  <si>
    <t>Kč/100bm</t>
  </si>
  <si>
    <t>Přípravné práce celkem:</t>
  </si>
  <si>
    <t>Obnova cesty celkem:</t>
  </si>
  <si>
    <t>Výsadba stromů a keřů celkem:</t>
  </si>
  <si>
    <r>
      <t>m</t>
    </r>
    <r>
      <rPr>
        <vertAlign val="superscript"/>
        <sz val="9"/>
        <rFont val="Arial"/>
        <family val="2"/>
        <charset val="238"/>
      </rPr>
      <t>3</t>
    </r>
  </si>
  <si>
    <r>
      <t>Hloubení jamek pro vysazování bez výměny půdy, přes 0,125 do 0,40 m</t>
    </r>
    <r>
      <rPr>
        <sz val="9"/>
        <rFont val="Calibri"/>
        <family val="2"/>
        <charset val="238"/>
      </rPr>
      <t>³</t>
    </r>
  </si>
  <si>
    <t>Kč/ha</t>
  </si>
  <si>
    <t>kontrolní součet</t>
  </si>
  <si>
    <t>celková rekapitulace</t>
  </si>
  <si>
    <t>přípravné práce</t>
  </si>
  <si>
    <t>CELKEM bez DPH</t>
  </si>
  <si>
    <t>CELKEM s DPH</t>
  </si>
  <si>
    <t>Náklady spojené s rozvozem vody</t>
  </si>
  <si>
    <t>Dřevěné příčky  ke spojení kůlů (3 ks/strom)</t>
  </si>
  <si>
    <t>Úvazkový popruh, hřeby</t>
  </si>
  <si>
    <t>Dřevěný kotvící kůl délka 3m, průměr 8cm, impregnovaný</t>
  </si>
  <si>
    <t>183 10-1121</t>
  </si>
  <si>
    <t>Ukotvení dřeviny třemi a více kůly průměru do 100 mm, délky přes 2 m do 3m</t>
  </si>
  <si>
    <t>184 21-5133</t>
  </si>
  <si>
    <t>184 21-5412</t>
  </si>
  <si>
    <t>184 81-3134</t>
  </si>
  <si>
    <t>Ochrana dřevin před okusem zvěří chemicky nátěrem - listnatých, výšky přes 70cm</t>
  </si>
  <si>
    <t>Řez stromů výchovný před 2m do 4m</t>
  </si>
  <si>
    <t>184 80-6112</t>
  </si>
  <si>
    <t>Zhotovení závlahové mísy u solitérních dřevin, o průměru mísy přes 0,5 do 1m</t>
  </si>
  <si>
    <t>kontrolní součet/1ks</t>
  </si>
  <si>
    <t>Výsadba stromů bez balu do předem vyhloubené jamky se zalitím, při v. kmene do 1,8m</t>
  </si>
  <si>
    <t>184 20-1111</t>
  </si>
  <si>
    <t>184 21-5113</t>
  </si>
  <si>
    <t>kontrolní součet /1ks</t>
  </si>
  <si>
    <t>Hnojivo ref. Silvamix forte - tablety (4ks ke stromu)</t>
  </si>
  <si>
    <t>Chem. ochrana ref. Recervin - chem ochrana proti letnímu loupání a zimnímu ohryzu zvěří</t>
  </si>
  <si>
    <t xml:space="preserve">Hnojivo ref. Silvamix forte - tablety (5ks ke stromu) </t>
  </si>
  <si>
    <t>Chem. ochrana ref.Recervin - chem ochrana proti letnímu loupání a zimnímu ohryzu zvěří</t>
  </si>
  <si>
    <t>182 15 -1231</t>
  </si>
  <si>
    <t>12020-1101</t>
  </si>
  <si>
    <t>181 45-1131</t>
  </si>
  <si>
    <t>Plastová chránička kmene, výška 1,5 - 2m dle výšky nasazení koruny</t>
  </si>
  <si>
    <t>Plastová chránička kmene, výška 1,8-2m dle výšky nasazení koruny</t>
  </si>
  <si>
    <t>Berličky pro sedání dravců + instalace</t>
  </si>
  <si>
    <r>
      <t xml:space="preserve">Zálivka rostlin v plochách </t>
    </r>
    <r>
      <rPr>
        <sz val="9"/>
        <rFont val="Calibri"/>
        <family val="2"/>
        <charset val="238"/>
      </rPr>
      <t>(10l/m²)</t>
    </r>
  </si>
  <si>
    <t>Založení travo-bylinné směsi na okraje cesty a v ploše vykácených porostů celkem:</t>
  </si>
  <si>
    <t xml:space="preserve">Vodorovné přemístění do 50 m výkopku z horniny tř. 1 až 4 </t>
  </si>
  <si>
    <t>OBNOVA CESTY</t>
  </si>
  <si>
    <t>obnova cesty</t>
  </si>
  <si>
    <t>Borka mulčovací (15-40 mm frakce)</t>
  </si>
  <si>
    <r>
      <t>Zálivka rostlin v plochách</t>
    </r>
    <r>
      <rPr>
        <sz val="9"/>
        <rFont val="Calibri"/>
        <family val="2"/>
        <charset val="238"/>
      </rPr>
      <t xml:space="preserve"> (10l/m²) - zalití 2x</t>
    </r>
  </si>
  <si>
    <t>Dovoz závlahové vody do 6km - zalití 2x</t>
  </si>
  <si>
    <t>založení travo-bylinné směsi na okraji cesty a dosevy v ploše vykácených porostů a na orné půdě</t>
  </si>
  <si>
    <t>ZALOŽENÍ TRAVO-BYLINNÉ SMĚSI NA OKRAJE CESTY A V PLOŠE VYKÁCENÝCH POROSTŮ A NA ORNÉ PŮDĚ</t>
  </si>
  <si>
    <t>Geodetické práce - vytyčení parcel,osa cesty, výsadby</t>
  </si>
  <si>
    <r>
      <t>Kč/m</t>
    </r>
    <r>
      <rPr>
        <vertAlign val="superscript"/>
        <sz val="9"/>
        <rFont val="Arial"/>
        <family val="2"/>
        <charset val="238"/>
      </rPr>
      <t>2</t>
    </r>
  </si>
  <si>
    <t>založení travo-bylinného porostu výsevem (vč. ceny osiva) - zatravnění</t>
  </si>
  <si>
    <t>Založení travo-bylinného porostu výsevem  - osetí, zavláčení, zaválcování</t>
  </si>
  <si>
    <t>Dokončovací péče + první seč s odstraněním pokosené hmoty, odvoz a likvidace posečené hmoty</t>
  </si>
  <si>
    <t>příprava půdy pro sadovické úpravy</t>
  </si>
  <si>
    <r>
      <t>Řez stromů prováděný lezeckou technikou - Zdravotní řez - plocha stromu 101-200m</t>
    </r>
    <r>
      <rPr>
        <sz val="9"/>
        <rFont val="Calibri"/>
        <family val="2"/>
        <charset val="238"/>
      </rPr>
      <t xml:space="preserve">² </t>
    </r>
    <r>
      <rPr>
        <sz val="9"/>
        <rFont val="Arial"/>
        <family val="2"/>
        <charset val="238"/>
      </rPr>
      <t>(vč. odstranění hmoty - štěpkování)</t>
    </r>
  </si>
  <si>
    <r>
      <t>Řez stromů prováděný lezeckou technikou - Zdravotní řez - plocha stromu do 50m</t>
    </r>
    <r>
      <rPr>
        <sz val="9"/>
        <rFont val="Calibri"/>
        <family val="2"/>
        <charset val="238"/>
      </rPr>
      <t xml:space="preserve">² </t>
    </r>
    <r>
      <rPr>
        <sz val="9"/>
        <rFont val="Arial"/>
        <family val="2"/>
        <charset val="238"/>
      </rPr>
      <t>(vč. odstranění hmoty - štěpkování)</t>
    </r>
  </si>
  <si>
    <t>VÝSADBA STROMŮ</t>
  </si>
  <si>
    <t>výsadba - ovocný strom vysokokmen prostokořenný</t>
  </si>
  <si>
    <t>Vyvázání stromu k bambusové tyči</t>
  </si>
  <si>
    <t>Bambusová tyč (délka 3m, průměr 3cm)</t>
  </si>
  <si>
    <t>výsadba alejového stromu s balem, ok 12-14</t>
  </si>
  <si>
    <t>výsadba alejového stromu s balem, ok 14-16</t>
  </si>
  <si>
    <t>Náklady na sazenici (OK 12-14 cm s balem) - Acer platanoides Vk 3xp 12-14</t>
  </si>
  <si>
    <t>Náklady na sazenici (OK 12-14 cm s balem) - Quercus robur Vk 3xp 14-16</t>
  </si>
  <si>
    <t>Náklady na sazenici (ovocný strom prostok.) - Pyrus communis - směs starých odrůd Vk 170-180</t>
  </si>
  <si>
    <t>Náklady na sazenici (OK 12-14 cm s balem) - Prunus avium Vk 3xp 12-14</t>
  </si>
  <si>
    <t>Náklady na sazenici (ovocný strom prostok.) - Juglans regia Vk 170-180 - směs odrůd</t>
  </si>
  <si>
    <t>Náklady na sazenici (ovocný strom prostok.) - Prunus avium - směs starých odrůd Vk 170-180</t>
  </si>
  <si>
    <t>Náklady na sazenici (ovocný strom prostok.) - Prunus domestica Vk 170-180</t>
  </si>
  <si>
    <t>ROZVOJOVÁ PÉČE O VÝSADBY</t>
  </si>
  <si>
    <t>Rozvojová péče ojednotlivé stromy se zálivkou (zálivka včetně dopravy vody, běžně 6x ročně - jinak dle potřeby, výchovný řez, kontrola, doplnění nebo odstranění ochranných a kotvících prvků, hnojení, kypření výsadbové mísy, odplevelování, ochrana proti chorobám a škůdcům, vedení deníku rozvojové péče o výsadby. Rozvojová péče je kompletní péčí o strom v průběhu jednoho roku.)</t>
  </si>
  <si>
    <t>Rozvojová péče o výsadby celkem:</t>
  </si>
  <si>
    <t>Osivo - travo-bylinná směs namíchaná na zakázku - Agrostis (244kg)</t>
  </si>
  <si>
    <t>Úprava pláně zhutněním</t>
  </si>
  <si>
    <t>Příprava půdy pro sadovické úpravy (chemické odplevelení 2x, úprava terénu, rozrušení půdy - kultivátorování, obdělání půdy - vláčení, válení, hrabání)</t>
  </si>
  <si>
    <t xml:space="preserve">Katrování ornice + manipulace s ornicí </t>
  </si>
  <si>
    <t>Zhutnění zatravňovací vrstvy</t>
  </si>
  <si>
    <t>Modelace krajnic (šířka 0,5m, hloubka 0,15m)  - odkopávky nebo prokopávky nezapažené v hornině</t>
  </si>
  <si>
    <t>Osivo pro štěrkové trávníky,(ref. RSM 5.1. - Štěrkový trávník s řebříčkem,Agrostis)</t>
  </si>
  <si>
    <t>Rozprostření ornice - modelace bombírované zatravňovací vrstvy - nakládání s půdou, přemisťování</t>
  </si>
  <si>
    <t>součástí všech položek je doprava a přesun na lokalitě (kap. obnova cesty samostatně přesuny hmot na staveništi)</t>
  </si>
  <si>
    <t>Založení travo-bylinného porostu výsevem- Dokončovací péče + první seč s odstraněním pokosené hmoty, odvoz a likvidace posečené hmoty</t>
  </si>
  <si>
    <t>výsadba stromů</t>
  </si>
  <si>
    <t>rozvojová péče o výsadby</t>
  </si>
  <si>
    <t>OBNOVA UMRLČÍ CESTY A DOPROVODNÉ VÝSADBY V KRAJINĚ</t>
  </si>
  <si>
    <t>Odstranění nevhodných dřevin výšky nad 1m,  do 10 cm průměru kmene na řezné ploše pařezu, lokálně průměr kmene do 20cm (vč. odstranění hmoty a pařezu, a ošetření porostů, trnité dřeviny) - plocha zásahu  = obvod podle průmětu okrajů korun odstraňovaného porostu - odstranění smrčin</t>
  </si>
  <si>
    <t>Probírky dřevin, odstranění nevhodných dřevin výšky nad 1m,  do 10 cm průměru kmene na řezné ploše pařezu (vč. odstranění hmoty a pařezu, trnité dřeviny, ošetření stávajících porostů - zdravotní řez) - plocha zásahu - plocha zásahu = skutečná výměra probírek vypočítáných z procent zásahu a pokryvnosti</t>
  </si>
  <si>
    <r>
      <t>Řez stromů prováděný lezeckou technikou - Zdravotní řez - plocha stromu 51-100m</t>
    </r>
    <r>
      <rPr>
        <sz val="9"/>
        <rFont val="Calibri"/>
        <family val="2"/>
        <charset val="238"/>
      </rPr>
      <t xml:space="preserve">² </t>
    </r>
    <r>
      <rPr>
        <sz val="9"/>
        <rFont val="Arial"/>
        <family val="2"/>
        <charset val="238"/>
      </rPr>
      <t>(vč. odstranění hmoty - štěpkování)</t>
    </r>
  </si>
  <si>
    <r>
      <t>Řez stromů prováděný lezeckou technikou - Zdravotní řez - plocha stromu 101-200m</t>
    </r>
    <r>
      <rPr>
        <sz val="9"/>
        <rFont val="Calibri"/>
        <family val="2"/>
        <charset val="238"/>
      </rPr>
      <t xml:space="preserve">² </t>
    </r>
    <r>
      <rPr>
        <sz val="9"/>
        <rFont val="Arial"/>
        <family val="2"/>
        <charset val="238"/>
      </rPr>
      <t>(vč. odstranění hmoty - štěpkování) + příplatek za řez bezpčnostní</t>
    </r>
  </si>
  <si>
    <t>Lokální strovnání/ terénní modelace - strhnutí mezí nebo dosypání (začátek a konec cesty)</t>
  </si>
  <si>
    <t>Náklady na sazenici (OK 12-14 cm s balem) - Betula pendula Vk 3xp 12-14</t>
  </si>
  <si>
    <t>Vazba dynamická vč. instalace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</si>
</sst>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indexed="8"/>
      <name val="Myriad Pro"/>
      <family val="2"/>
    </font>
    <font>
      <sz val="8"/>
      <name val="Calibri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 CE"/>
      <charset val="238"/>
    </font>
    <font>
      <b/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name val="Calibri"/>
      <family val="2"/>
      <charset val="238"/>
    </font>
    <font>
      <b/>
      <sz val="9"/>
      <name val="Arial CE"/>
      <charset val="238"/>
    </font>
    <font>
      <sz val="9"/>
      <name val="Verdana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3" fontId="4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Fill="1"/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11" fillId="0" borderId="1" xfId="0" applyFont="1" applyFill="1" applyBorder="1" applyAlignment="1"/>
    <xf numFmtId="3" fontId="11" fillId="0" borderId="1" xfId="0" applyNumberFormat="1" applyFont="1" applyFill="1" applyBorder="1" applyAlignment="1">
      <alignment horizontal="center"/>
    </xf>
    <xf numFmtId="0" fontId="2" fillId="4" borderId="0" xfId="0" applyFont="1" applyFill="1"/>
    <xf numFmtId="0" fontId="4" fillId="4" borderId="1" xfId="0" applyFont="1" applyFill="1" applyBorder="1" applyAlignment="1"/>
    <xf numFmtId="0" fontId="12" fillId="0" borderId="0" xfId="0" applyFont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center"/>
    </xf>
    <xf numFmtId="164" fontId="4" fillId="5" borderId="0" xfId="0" applyNumberFormat="1" applyFont="1" applyFill="1" applyBorder="1"/>
    <xf numFmtId="0" fontId="6" fillId="6" borderId="9" xfId="0" applyFont="1" applyFill="1" applyBorder="1"/>
    <xf numFmtId="0" fontId="6" fillId="6" borderId="10" xfId="0" applyFont="1" applyFill="1" applyBorder="1" applyAlignment="1">
      <alignment horizontal="center"/>
    </xf>
    <xf numFmtId="164" fontId="6" fillId="6" borderId="10" xfId="0" applyNumberFormat="1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164" fontId="6" fillId="4" borderId="0" xfId="0" applyNumberFormat="1" applyFont="1" applyFill="1" applyBorder="1"/>
    <xf numFmtId="164" fontId="6" fillId="4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8" fillId="2" borderId="1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4" fillId="4" borderId="1" xfId="1" applyNumberFormat="1" applyFont="1" applyFill="1" applyBorder="1" applyAlignment="1"/>
    <xf numFmtId="3" fontId="6" fillId="0" borderId="1" xfId="1" applyNumberFormat="1" applyFont="1" applyFill="1" applyBorder="1" applyAlignment="1"/>
    <xf numFmtId="3" fontId="4" fillId="3" borderId="1" xfId="0" applyNumberFormat="1" applyFont="1" applyFill="1" applyBorder="1" applyAlignment="1"/>
    <xf numFmtId="3" fontId="4" fillId="0" borderId="1" xfId="0" applyNumberFormat="1" applyFont="1" applyFill="1" applyBorder="1" applyAlignment="1"/>
    <xf numFmtId="3" fontId="6" fillId="0" borderId="1" xfId="0" applyNumberFormat="1" applyFont="1" applyFill="1" applyBorder="1" applyAlignment="1"/>
    <xf numFmtId="3" fontId="4" fillId="3" borderId="1" xfId="1" applyNumberFormat="1" applyFont="1" applyFill="1" applyBorder="1" applyAlignment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3" fontId="6" fillId="0" borderId="1" xfId="1" applyNumberFormat="1" applyFont="1" applyBorder="1" applyAlignment="1"/>
    <xf numFmtId="3" fontId="6" fillId="2" borderId="4" xfId="1" applyNumberFormat="1" applyFont="1" applyFill="1" applyBorder="1" applyAlignment="1"/>
    <xf numFmtId="3" fontId="4" fillId="2" borderId="1" xfId="1" applyNumberFormat="1" applyFont="1" applyFill="1" applyBorder="1" applyAlignment="1"/>
    <xf numFmtId="3" fontId="6" fillId="2" borderId="1" xfId="1" applyNumberFormat="1" applyFont="1" applyFill="1" applyBorder="1" applyAlignment="1"/>
    <xf numFmtId="3" fontId="6" fillId="0" borderId="1" xfId="0" applyNumberFormat="1" applyFont="1" applyFill="1" applyBorder="1" applyAlignment="1">
      <alignment horizontal="right"/>
    </xf>
    <xf numFmtId="0" fontId="2" fillId="0" borderId="5" xfId="0" applyFont="1" applyFill="1" applyBorder="1" applyAlignment="1"/>
    <xf numFmtId="0" fontId="2" fillId="0" borderId="2" xfId="0" applyFont="1" applyFill="1" applyBorder="1" applyAlignment="1"/>
    <xf numFmtId="0" fontId="7" fillId="0" borderId="1" xfId="0" applyFont="1" applyFill="1" applyBorder="1" applyAlignment="1">
      <alignment wrapText="1"/>
    </xf>
    <xf numFmtId="3" fontId="4" fillId="0" borderId="0" xfId="0" applyNumberFormat="1" applyFont="1" applyFill="1" applyBorder="1"/>
    <xf numFmtId="0" fontId="4" fillId="3" borderId="0" xfId="0" applyFont="1" applyFill="1" applyBorder="1" applyAlignment="1">
      <alignment horizontal="left"/>
    </xf>
    <xf numFmtId="165" fontId="4" fillId="3" borderId="0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12" fillId="0" borderId="0" xfId="0" applyFont="1" applyFill="1" applyBorder="1"/>
    <xf numFmtId="0" fontId="6" fillId="2" borderId="5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165" fontId="4" fillId="3" borderId="0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165" fontId="4" fillId="5" borderId="0" xfId="0" applyNumberFormat="1" applyFont="1" applyFill="1" applyBorder="1" applyAlignment="1">
      <alignment horizontal="right"/>
    </xf>
    <xf numFmtId="165" fontId="6" fillId="6" borderId="10" xfId="0" applyNumberFormat="1" applyFont="1" applyFill="1" applyBorder="1" applyAlignment="1">
      <alignment horizontal="right"/>
    </xf>
    <xf numFmtId="165" fontId="6" fillId="6" borderId="11" xfId="0" applyNumberFormat="1" applyFont="1" applyFill="1" applyBorder="1" applyAlignment="1">
      <alignment horizontal="right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20"/>
  <sheetViews>
    <sheetView tabSelected="1" view="pageBreakPreview" topLeftCell="C1" zoomScaleNormal="100" zoomScaleSheetLayoutView="100" workbookViewId="0">
      <selection activeCell="I15" sqref="I15"/>
    </sheetView>
  </sheetViews>
  <sheetFormatPr defaultColWidth="9.109375" defaultRowHeight="12"/>
  <cols>
    <col min="1" max="1" width="4" style="1" customWidth="1"/>
    <col min="2" max="2" width="15.5546875" style="1" customWidth="1"/>
    <col min="3" max="3" width="97.21875" style="1" customWidth="1"/>
    <col min="4" max="5" width="9.109375" style="1"/>
    <col min="6" max="6" width="9.88671875" style="20" bestFit="1" customWidth="1"/>
    <col min="7" max="7" width="9.5546875" style="20" customWidth="1"/>
    <col min="8" max="16384" width="9.109375" style="1"/>
  </cols>
  <sheetData>
    <row r="1" spans="1:47">
      <c r="A1" s="73" t="s">
        <v>118</v>
      </c>
      <c r="B1" s="73"/>
      <c r="C1" s="73"/>
      <c r="D1" s="73"/>
      <c r="E1" s="73"/>
      <c r="F1" s="73"/>
      <c r="G1" s="73"/>
    </row>
    <row r="3" spans="1:47" s="29" customFormat="1">
      <c r="A3" s="79" t="s">
        <v>40</v>
      </c>
      <c r="B3" s="79"/>
      <c r="C3" s="79"/>
      <c r="D3" s="79"/>
      <c r="E3" s="79"/>
      <c r="F3" s="40"/>
      <c r="G3" s="59"/>
    </row>
    <row r="4" spans="1:47" s="29" customFormat="1" ht="11.4">
      <c r="A4" s="80" t="s">
        <v>41</v>
      </c>
      <c r="B4" s="80"/>
      <c r="C4" s="80"/>
      <c r="D4" s="81">
        <f>G23</f>
        <v>0</v>
      </c>
      <c r="E4" s="81"/>
      <c r="F4" s="59"/>
      <c r="G4" s="59"/>
      <c r="H4" s="63"/>
      <c r="I4" s="63"/>
    </row>
    <row r="5" spans="1:47">
      <c r="A5" s="80" t="s">
        <v>76</v>
      </c>
      <c r="B5" s="80"/>
      <c r="C5" s="80"/>
      <c r="D5" s="81">
        <f>G38</f>
        <v>0</v>
      </c>
      <c r="E5" s="81"/>
      <c r="F5" s="21"/>
      <c r="G5" s="21"/>
      <c r="H5" s="2"/>
      <c r="I5" s="2"/>
    </row>
    <row r="6" spans="1:47">
      <c r="A6" s="80" t="s">
        <v>116</v>
      </c>
      <c r="B6" s="80"/>
      <c r="C6" s="80"/>
      <c r="D6" s="81">
        <f>G102</f>
        <v>0</v>
      </c>
      <c r="E6" s="81"/>
      <c r="F6" s="21"/>
      <c r="G6" s="21"/>
      <c r="H6" s="2"/>
      <c r="I6" s="2"/>
    </row>
    <row r="7" spans="1:47">
      <c r="A7" s="80" t="s">
        <v>80</v>
      </c>
      <c r="B7" s="80"/>
      <c r="C7" s="80"/>
      <c r="D7" s="81">
        <f>G112</f>
        <v>0</v>
      </c>
      <c r="E7" s="81"/>
      <c r="F7" s="21"/>
      <c r="G7" s="21"/>
      <c r="H7" s="2"/>
      <c r="I7" s="2"/>
    </row>
    <row r="8" spans="1:47">
      <c r="A8" s="60" t="s">
        <v>117</v>
      </c>
      <c r="B8" s="60"/>
      <c r="C8" s="60"/>
      <c r="D8" s="61"/>
      <c r="E8" s="61">
        <f>G115</f>
        <v>0</v>
      </c>
      <c r="F8" s="21"/>
      <c r="G8" s="21"/>
      <c r="H8" s="2"/>
      <c r="I8" s="2"/>
    </row>
    <row r="9" spans="1:47">
      <c r="A9" s="30" t="s">
        <v>42</v>
      </c>
      <c r="B9" s="31"/>
      <c r="C9" s="32"/>
      <c r="D9" s="85">
        <f>D4+D5+D6+D7+E8</f>
        <v>0</v>
      </c>
      <c r="E9" s="85"/>
      <c r="F9" s="21"/>
      <c r="G9" s="21"/>
      <c r="H9" s="2"/>
      <c r="I9" s="2"/>
    </row>
    <row r="10" spans="1:47" ht="12.6" thickBot="1">
      <c r="A10" s="30" t="s">
        <v>18</v>
      </c>
      <c r="B10" s="31"/>
      <c r="C10" s="32"/>
      <c r="D10" s="85">
        <f>D9*0.21</f>
        <v>0</v>
      </c>
      <c r="E10" s="85"/>
      <c r="F10" s="21"/>
      <c r="G10" s="21"/>
      <c r="H10" s="2"/>
      <c r="I10" s="2"/>
    </row>
    <row r="11" spans="1:47" ht="12.6" thickBot="1">
      <c r="A11" s="33" t="s">
        <v>43</v>
      </c>
      <c r="B11" s="34"/>
      <c r="C11" s="35"/>
      <c r="D11" s="86">
        <f>SUM(D9:E10)</f>
        <v>0</v>
      </c>
      <c r="E11" s="87"/>
      <c r="F11" s="21"/>
      <c r="G11" s="21"/>
      <c r="H11" s="2"/>
      <c r="I11" s="2"/>
    </row>
    <row r="12" spans="1:47" s="27" customFormat="1">
      <c r="A12" s="36"/>
      <c r="B12" s="37"/>
      <c r="C12" s="38"/>
      <c r="D12" s="39"/>
      <c r="E12" s="39"/>
      <c r="F12" s="21"/>
      <c r="G12" s="21"/>
      <c r="H12" s="2"/>
      <c r="I12" s="2"/>
    </row>
    <row r="13" spans="1:47" ht="15" customHeight="1">
      <c r="A13" s="10" t="s">
        <v>1</v>
      </c>
      <c r="B13" s="10" t="s">
        <v>2</v>
      </c>
      <c r="C13" s="11" t="s">
        <v>3</v>
      </c>
      <c r="D13" s="10" t="s">
        <v>4</v>
      </c>
      <c r="E13" s="10" t="s">
        <v>5</v>
      </c>
      <c r="F13" s="41" t="s">
        <v>6</v>
      </c>
      <c r="G13" s="41" t="s">
        <v>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s="2" customFormat="1" ht="15" customHeight="1">
      <c r="A14" s="12"/>
      <c r="B14" s="16" t="s">
        <v>29</v>
      </c>
      <c r="C14" s="13"/>
      <c r="D14" s="12"/>
      <c r="E14" s="12"/>
      <c r="F14" s="42"/>
      <c r="G14" s="42"/>
    </row>
    <row r="15" spans="1:47" s="2" customFormat="1" ht="15" customHeight="1">
      <c r="A15" s="3">
        <v>1</v>
      </c>
      <c r="B15" s="3" t="s">
        <v>8</v>
      </c>
      <c r="C15" s="4" t="s">
        <v>82</v>
      </c>
      <c r="D15" s="3" t="s">
        <v>32</v>
      </c>
      <c r="E15" s="3">
        <v>35</v>
      </c>
      <c r="F15" s="5"/>
      <c r="G15" s="50">
        <f t="shared" ref="G15" si="0">F15*E15</f>
        <v>0</v>
      </c>
    </row>
    <row r="16" spans="1:47" s="2" customFormat="1" ht="34.799999999999997">
      <c r="A16" s="3">
        <v>2</v>
      </c>
      <c r="B16" s="3" t="s">
        <v>8</v>
      </c>
      <c r="C16" s="6" t="s">
        <v>120</v>
      </c>
      <c r="D16" s="3" t="s">
        <v>38</v>
      </c>
      <c r="E16" s="3">
        <v>3.1399999999999997E-2</v>
      </c>
      <c r="F16" s="5"/>
      <c r="G16" s="50">
        <f t="shared" ref="G16" si="1">F16*E16</f>
        <v>0</v>
      </c>
    </row>
    <row r="17" spans="1:47" s="2" customFormat="1" ht="34.799999999999997">
      <c r="A17" s="3">
        <v>3</v>
      </c>
      <c r="B17" s="3" t="s">
        <v>8</v>
      </c>
      <c r="C17" s="6" t="s">
        <v>119</v>
      </c>
      <c r="D17" s="3" t="s">
        <v>38</v>
      </c>
      <c r="E17" s="3">
        <v>2.23E-2</v>
      </c>
      <c r="F17" s="5"/>
      <c r="G17" s="50">
        <f>F17*E17</f>
        <v>0</v>
      </c>
    </row>
    <row r="18" spans="1:47" s="2" customFormat="1">
      <c r="A18" s="3">
        <v>4</v>
      </c>
      <c r="B18" s="3" t="s">
        <v>8</v>
      </c>
      <c r="C18" s="6" t="s">
        <v>89</v>
      </c>
      <c r="D18" s="3" t="s">
        <v>0</v>
      </c>
      <c r="E18" s="3">
        <v>4</v>
      </c>
      <c r="F18" s="5"/>
      <c r="G18" s="50">
        <f t="shared" ref="G18" si="2">E18*F18</f>
        <v>0</v>
      </c>
    </row>
    <row r="19" spans="1:47" s="2" customFormat="1">
      <c r="A19" s="3">
        <v>5</v>
      </c>
      <c r="B19" s="3" t="s">
        <v>8</v>
      </c>
      <c r="C19" s="6" t="s">
        <v>121</v>
      </c>
      <c r="D19" s="3" t="s">
        <v>0</v>
      </c>
      <c r="E19" s="3">
        <v>11</v>
      </c>
      <c r="F19" s="5"/>
      <c r="G19" s="50">
        <f t="shared" ref="G19" si="3">E19*F19</f>
        <v>0</v>
      </c>
    </row>
    <row r="20" spans="1:47" s="2" customFormat="1">
      <c r="A20" s="3">
        <v>6</v>
      </c>
      <c r="B20" s="3" t="s">
        <v>8</v>
      </c>
      <c r="C20" s="6" t="s">
        <v>88</v>
      </c>
      <c r="D20" s="3" t="s">
        <v>0</v>
      </c>
      <c r="E20" s="3">
        <v>7</v>
      </c>
      <c r="F20" s="5"/>
      <c r="G20" s="50">
        <f>E20*F20</f>
        <v>0</v>
      </c>
    </row>
    <row r="21" spans="1:47" s="2" customFormat="1" ht="24">
      <c r="A21" s="3">
        <v>7</v>
      </c>
      <c r="B21" s="3" t="s">
        <v>8</v>
      </c>
      <c r="C21" s="6" t="s">
        <v>122</v>
      </c>
      <c r="D21" s="3" t="s">
        <v>0</v>
      </c>
      <c r="E21" s="3">
        <v>1</v>
      </c>
      <c r="F21" s="5"/>
      <c r="G21" s="50">
        <f>E21*F21</f>
        <v>0</v>
      </c>
    </row>
    <row r="22" spans="1:47" s="2" customFormat="1">
      <c r="A22" s="3">
        <v>8</v>
      </c>
      <c r="B22" s="3" t="s">
        <v>8</v>
      </c>
      <c r="C22" s="6" t="s">
        <v>125</v>
      </c>
      <c r="D22" s="3" t="s">
        <v>0</v>
      </c>
      <c r="E22" s="3">
        <v>1</v>
      </c>
      <c r="F22" s="5"/>
      <c r="G22" s="50">
        <f>E22*F22</f>
        <v>0</v>
      </c>
    </row>
    <row r="23" spans="1:47" s="2" customFormat="1" ht="15" customHeight="1">
      <c r="A23" s="28"/>
      <c r="B23" s="3"/>
      <c r="C23" s="74" t="s">
        <v>33</v>
      </c>
      <c r="D23" s="75"/>
      <c r="E23" s="75"/>
      <c r="F23" s="76"/>
      <c r="G23" s="44">
        <f>SUM(G15:G22)</f>
        <v>0</v>
      </c>
    </row>
    <row r="24" spans="1:47" ht="15" customHeight="1">
      <c r="A24" s="14"/>
      <c r="B24" s="17" t="s">
        <v>75</v>
      </c>
      <c r="C24" s="15"/>
      <c r="D24" s="15"/>
      <c r="E24" s="15"/>
      <c r="F24" s="45"/>
      <c r="G24" s="4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s="2" customFormat="1" ht="15" customHeight="1">
      <c r="A25" s="3">
        <v>9</v>
      </c>
      <c r="B25" s="3" t="s">
        <v>16</v>
      </c>
      <c r="C25" s="4" t="s">
        <v>123</v>
      </c>
      <c r="D25" s="3" t="s">
        <v>20</v>
      </c>
      <c r="E25" s="3">
        <v>500</v>
      </c>
      <c r="F25" s="5"/>
      <c r="G25" s="46">
        <f t="shared" ref="G25:G37" si="4">F25*E25</f>
        <v>0</v>
      </c>
    </row>
    <row r="26" spans="1:47" s="2" customFormat="1" ht="15" customHeight="1">
      <c r="A26" s="3">
        <v>10</v>
      </c>
      <c r="B26" s="3" t="s">
        <v>66</v>
      </c>
      <c r="C26" s="4" t="s">
        <v>31</v>
      </c>
      <c r="D26" s="3" t="s">
        <v>20</v>
      </c>
      <c r="E26" s="3">
        <v>1943</v>
      </c>
      <c r="F26" s="5"/>
      <c r="G26" s="46">
        <f t="shared" si="4"/>
        <v>0</v>
      </c>
    </row>
    <row r="27" spans="1:47" s="2" customFormat="1" ht="15" customHeight="1">
      <c r="A27" s="3">
        <v>11</v>
      </c>
      <c r="B27" s="3" t="s">
        <v>28</v>
      </c>
      <c r="C27" s="4" t="s">
        <v>107</v>
      </c>
      <c r="D27" s="3" t="s">
        <v>20</v>
      </c>
      <c r="E27" s="3">
        <v>1943</v>
      </c>
      <c r="F27" s="5"/>
      <c r="G27" s="46">
        <f t="shared" si="4"/>
        <v>0</v>
      </c>
    </row>
    <row r="28" spans="1:47" s="2" customFormat="1" ht="15" customHeight="1">
      <c r="A28" s="3">
        <v>12</v>
      </c>
      <c r="B28" s="3" t="s">
        <v>67</v>
      </c>
      <c r="C28" s="4" t="s">
        <v>111</v>
      </c>
      <c r="D28" s="3" t="s">
        <v>36</v>
      </c>
      <c r="E28" s="3">
        <v>73</v>
      </c>
      <c r="F28" s="5"/>
      <c r="G28" s="46">
        <f t="shared" si="4"/>
        <v>0</v>
      </c>
    </row>
    <row r="29" spans="1:47" s="2" customFormat="1" ht="15" customHeight="1">
      <c r="A29" s="3">
        <v>13</v>
      </c>
      <c r="B29" s="3" t="s">
        <v>16</v>
      </c>
      <c r="C29" s="4" t="s">
        <v>109</v>
      </c>
      <c r="D29" s="3" t="s">
        <v>36</v>
      </c>
      <c r="E29" s="3">
        <v>73</v>
      </c>
      <c r="F29" s="5"/>
      <c r="G29" s="46">
        <f t="shared" si="4"/>
        <v>0</v>
      </c>
    </row>
    <row r="30" spans="1:47" s="2" customFormat="1" ht="15" customHeight="1">
      <c r="A30" s="3">
        <v>14</v>
      </c>
      <c r="B30" s="3" t="s">
        <v>27</v>
      </c>
      <c r="C30" s="4" t="s">
        <v>74</v>
      </c>
      <c r="D30" s="3" t="s">
        <v>36</v>
      </c>
      <c r="E30" s="3">
        <v>73</v>
      </c>
      <c r="F30" s="5"/>
      <c r="G30" s="46">
        <f t="shared" si="4"/>
        <v>0</v>
      </c>
    </row>
    <row r="31" spans="1:47" s="2" customFormat="1" ht="15" customHeight="1">
      <c r="A31" s="3">
        <v>15</v>
      </c>
      <c r="B31" s="3" t="s">
        <v>8</v>
      </c>
      <c r="C31" s="4" t="s">
        <v>113</v>
      </c>
      <c r="D31" s="3" t="s">
        <v>20</v>
      </c>
      <c r="E31" s="3">
        <v>1943</v>
      </c>
      <c r="F31" s="5"/>
      <c r="G31" s="46">
        <f t="shared" si="4"/>
        <v>0</v>
      </c>
    </row>
    <row r="32" spans="1:47" s="2" customFormat="1" ht="15" customHeight="1">
      <c r="A32" s="3">
        <v>16</v>
      </c>
      <c r="B32" s="3" t="s">
        <v>28</v>
      </c>
      <c r="C32" s="4" t="s">
        <v>110</v>
      </c>
      <c r="D32" s="3" t="s">
        <v>20</v>
      </c>
      <c r="E32" s="3">
        <v>1943</v>
      </c>
      <c r="F32" s="5"/>
      <c r="G32" s="46">
        <f t="shared" si="4"/>
        <v>0</v>
      </c>
    </row>
    <row r="33" spans="1:7" s="2" customFormat="1" ht="24.6" customHeight="1">
      <c r="A33" s="3">
        <v>17</v>
      </c>
      <c r="B33" s="3" t="s">
        <v>68</v>
      </c>
      <c r="C33" s="6" t="s">
        <v>115</v>
      </c>
      <c r="D33" s="3" t="s">
        <v>20</v>
      </c>
      <c r="E33" s="3">
        <v>1943</v>
      </c>
      <c r="F33" s="5"/>
      <c r="G33" s="46">
        <f t="shared" si="4"/>
        <v>0</v>
      </c>
    </row>
    <row r="34" spans="1:7" s="2" customFormat="1" ht="15" customHeight="1">
      <c r="A34" s="3">
        <v>18</v>
      </c>
      <c r="B34" s="3" t="s">
        <v>16</v>
      </c>
      <c r="C34" s="4" t="s">
        <v>112</v>
      </c>
      <c r="D34" s="3" t="s">
        <v>19</v>
      </c>
      <c r="E34" s="3">
        <v>49</v>
      </c>
      <c r="F34" s="5"/>
      <c r="G34" s="46">
        <f t="shared" si="4"/>
        <v>0</v>
      </c>
    </row>
    <row r="35" spans="1:7" s="2" customFormat="1" ht="15" customHeight="1">
      <c r="A35" s="3">
        <v>19</v>
      </c>
      <c r="B35" s="3" t="s">
        <v>22</v>
      </c>
      <c r="C35" s="4" t="s">
        <v>24</v>
      </c>
      <c r="D35" s="3" t="s">
        <v>20</v>
      </c>
      <c r="E35" s="3">
        <v>1943</v>
      </c>
      <c r="F35" s="5"/>
      <c r="G35" s="46">
        <f t="shared" si="4"/>
        <v>0</v>
      </c>
    </row>
    <row r="36" spans="1:7" s="2" customFormat="1" ht="15" customHeight="1">
      <c r="A36" s="3">
        <v>20</v>
      </c>
      <c r="B36" s="3" t="s">
        <v>23</v>
      </c>
      <c r="C36" s="4" t="s">
        <v>78</v>
      </c>
      <c r="D36" s="3" t="s">
        <v>36</v>
      </c>
      <c r="E36" s="3">
        <v>39</v>
      </c>
      <c r="F36" s="5"/>
      <c r="G36" s="46">
        <f t="shared" si="4"/>
        <v>0</v>
      </c>
    </row>
    <row r="37" spans="1:7" s="2" customFormat="1" ht="15" customHeight="1">
      <c r="A37" s="3">
        <v>21</v>
      </c>
      <c r="B37" s="3" t="s">
        <v>26</v>
      </c>
      <c r="C37" s="4" t="s">
        <v>79</v>
      </c>
      <c r="D37" s="3" t="s">
        <v>36</v>
      </c>
      <c r="E37" s="3">
        <v>39</v>
      </c>
      <c r="F37" s="5"/>
      <c r="G37" s="46">
        <f t="shared" si="4"/>
        <v>0</v>
      </c>
    </row>
    <row r="38" spans="1:7" s="2" customFormat="1" ht="15" customHeight="1">
      <c r="A38" s="3"/>
      <c r="B38" s="3"/>
      <c r="C38" s="74" t="s">
        <v>34</v>
      </c>
      <c r="D38" s="75"/>
      <c r="E38" s="75"/>
      <c r="F38" s="76"/>
      <c r="G38" s="47">
        <f>SUM(G25:G37)</f>
        <v>0</v>
      </c>
    </row>
    <row r="39" spans="1:7" s="2" customFormat="1" ht="15" customHeight="1">
      <c r="A39" s="14"/>
      <c r="B39" s="17" t="s">
        <v>90</v>
      </c>
      <c r="C39" s="15"/>
      <c r="D39" s="14"/>
      <c r="E39" s="14"/>
      <c r="F39" s="18"/>
      <c r="G39" s="48"/>
    </row>
    <row r="40" spans="1:7" ht="15" customHeight="1">
      <c r="A40" s="3">
        <v>22</v>
      </c>
      <c r="B40" s="3" t="s">
        <v>16</v>
      </c>
      <c r="C40" s="8" t="s">
        <v>37</v>
      </c>
      <c r="D40" s="9" t="s">
        <v>0</v>
      </c>
      <c r="E40" s="9">
        <v>101</v>
      </c>
      <c r="F40" s="5"/>
      <c r="G40" s="43">
        <f t="shared" ref="G40:G55" si="5">F40*E40</f>
        <v>0</v>
      </c>
    </row>
    <row r="41" spans="1:7" ht="15" customHeight="1">
      <c r="A41" s="3">
        <v>23</v>
      </c>
      <c r="B41" s="3" t="s">
        <v>59</v>
      </c>
      <c r="C41" s="8" t="s">
        <v>58</v>
      </c>
      <c r="D41" s="9" t="s">
        <v>0</v>
      </c>
      <c r="E41" s="9">
        <v>101</v>
      </c>
      <c r="F41" s="5"/>
      <c r="G41" s="43">
        <f t="shared" si="5"/>
        <v>0</v>
      </c>
    </row>
    <row r="42" spans="1:7" ht="15" customHeight="1">
      <c r="A42" s="3">
        <v>24</v>
      </c>
      <c r="B42" s="3" t="s">
        <v>60</v>
      </c>
      <c r="C42" s="8" t="s">
        <v>12</v>
      </c>
      <c r="D42" s="9" t="s">
        <v>0</v>
      </c>
      <c r="E42" s="9">
        <v>101</v>
      </c>
      <c r="F42" s="5"/>
      <c r="G42" s="43">
        <f t="shared" si="5"/>
        <v>0</v>
      </c>
    </row>
    <row r="43" spans="1:7" ht="15" customHeight="1">
      <c r="A43" s="3">
        <v>25</v>
      </c>
      <c r="B43" s="3" t="s">
        <v>16</v>
      </c>
      <c r="C43" s="8" t="s">
        <v>92</v>
      </c>
      <c r="D43" s="9" t="s">
        <v>0</v>
      </c>
      <c r="E43" s="9">
        <v>101</v>
      </c>
      <c r="F43" s="5"/>
      <c r="G43" s="43">
        <f t="shared" si="5"/>
        <v>0</v>
      </c>
    </row>
    <row r="44" spans="1:7" ht="13.5" customHeight="1">
      <c r="A44" s="3">
        <v>26</v>
      </c>
      <c r="B44" s="3" t="s">
        <v>16</v>
      </c>
      <c r="C44" s="58" t="s">
        <v>13</v>
      </c>
      <c r="D44" s="9" t="s">
        <v>0</v>
      </c>
      <c r="E44" s="9">
        <v>101</v>
      </c>
      <c r="F44" s="5"/>
      <c r="G44" s="43">
        <f t="shared" si="5"/>
        <v>0</v>
      </c>
    </row>
    <row r="45" spans="1:7" ht="15" customHeight="1">
      <c r="A45" s="3">
        <v>27</v>
      </c>
      <c r="B45" s="3" t="s">
        <v>15</v>
      </c>
      <c r="C45" s="8" t="s">
        <v>14</v>
      </c>
      <c r="D45" s="9" t="s">
        <v>0</v>
      </c>
      <c r="E45" s="9">
        <v>101</v>
      </c>
      <c r="F45" s="5"/>
      <c r="G45" s="43">
        <f t="shared" si="5"/>
        <v>0</v>
      </c>
    </row>
    <row r="46" spans="1:7" ht="15" customHeight="1">
      <c r="A46" s="3">
        <v>28</v>
      </c>
      <c r="B46" s="3" t="s">
        <v>51</v>
      </c>
      <c r="C46" s="8" t="s">
        <v>56</v>
      </c>
      <c r="D46" s="9" t="s">
        <v>20</v>
      </c>
      <c r="E46" s="9">
        <v>101</v>
      </c>
      <c r="F46" s="5"/>
      <c r="G46" s="43">
        <f t="shared" si="5"/>
        <v>0</v>
      </c>
    </row>
    <row r="47" spans="1:7" ht="15" customHeight="1">
      <c r="A47" s="3">
        <v>29</v>
      </c>
      <c r="B47" s="3" t="s">
        <v>16</v>
      </c>
      <c r="C47" s="8" t="s">
        <v>30</v>
      </c>
      <c r="D47" s="9" t="s">
        <v>0</v>
      </c>
      <c r="E47" s="9">
        <v>101</v>
      </c>
      <c r="F47" s="5"/>
      <c r="G47" s="43">
        <f t="shared" si="5"/>
        <v>0</v>
      </c>
    </row>
    <row r="48" spans="1:7" ht="15" customHeight="1">
      <c r="A48" s="3">
        <v>30</v>
      </c>
      <c r="B48" s="3" t="s">
        <v>16</v>
      </c>
      <c r="C48" s="8" t="s">
        <v>47</v>
      </c>
      <c r="D48" s="9" t="s">
        <v>0</v>
      </c>
      <c r="E48" s="9">
        <v>101</v>
      </c>
      <c r="F48" s="5"/>
      <c r="G48" s="43">
        <f t="shared" si="5"/>
        <v>0</v>
      </c>
    </row>
    <row r="49" spans="1:7" ht="15" customHeight="1">
      <c r="A49" s="3">
        <v>31</v>
      </c>
      <c r="B49" s="3" t="s">
        <v>16</v>
      </c>
      <c r="C49" s="8" t="s">
        <v>93</v>
      </c>
      <c r="D49" s="9" t="s">
        <v>0</v>
      </c>
      <c r="E49" s="9">
        <v>101</v>
      </c>
      <c r="F49" s="5"/>
      <c r="G49" s="43">
        <f t="shared" si="5"/>
        <v>0</v>
      </c>
    </row>
    <row r="50" spans="1:7" ht="15" customHeight="1">
      <c r="A50" s="3">
        <v>32</v>
      </c>
      <c r="B50" s="3" t="s">
        <v>16</v>
      </c>
      <c r="C50" s="8" t="s">
        <v>46</v>
      </c>
      <c r="D50" s="9" t="s">
        <v>0</v>
      </c>
      <c r="E50" s="9">
        <v>101</v>
      </c>
      <c r="F50" s="5"/>
      <c r="G50" s="43">
        <f t="shared" si="5"/>
        <v>0</v>
      </c>
    </row>
    <row r="51" spans="1:7" ht="15" customHeight="1">
      <c r="A51" s="3">
        <v>33</v>
      </c>
      <c r="B51" s="3" t="s">
        <v>16</v>
      </c>
      <c r="C51" s="8" t="s">
        <v>69</v>
      </c>
      <c r="D51" s="9" t="s">
        <v>0</v>
      </c>
      <c r="E51" s="9">
        <v>101</v>
      </c>
      <c r="F51" s="5"/>
      <c r="G51" s="43">
        <f t="shared" si="5"/>
        <v>0</v>
      </c>
    </row>
    <row r="52" spans="1:7" ht="15" customHeight="1">
      <c r="A52" s="3">
        <v>34</v>
      </c>
      <c r="B52" s="3" t="s">
        <v>16</v>
      </c>
      <c r="C52" s="8" t="s">
        <v>77</v>
      </c>
      <c r="D52" s="9" t="s">
        <v>20</v>
      </c>
      <c r="E52" s="9">
        <v>50.5</v>
      </c>
      <c r="F52" s="5"/>
      <c r="G52" s="43">
        <f t="shared" si="5"/>
        <v>0</v>
      </c>
    </row>
    <row r="53" spans="1:7" ht="15" customHeight="1">
      <c r="A53" s="3">
        <v>35</v>
      </c>
      <c r="B53" s="3" t="s">
        <v>16</v>
      </c>
      <c r="C53" s="8" t="s">
        <v>62</v>
      </c>
      <c r="D53" s="9" t="s">
        <v>0</v>
      </c>
      <c r="E53" s="9">
        <f>4*E51</f>
        <v>404</v>
      </c>
      <c r="F53" s="5"/>
      <c r="G53" s="43">
        <f t="shared" si="5"/>
        <v>0</v>
      </c>
    </row>
    <row r="54" spans="1:7" ht="15" customHeight="1">
      <c r="A54" s="3">
        <v>36</v>
      </c>
      <c r="B54" s="3" t="s">
        <v>16</v>
      </c>
      <c r="C54" s="8" t="s">
        <v>44</v>
      </c>
      <c r="D54" s="9" t="s">
        <v>0</v>
      </c>
      <c r="E54" s="9">
        <v>101</v>
      </c>
      <c r="F54" s="5"/>
      <c r="G54" s="43">
        <f t="shared" si="5"/>
        <v>0</v>
      </c>
    </row>
    <row r="55" spans="1:7" ht="15" customHeight="1">
      <c r="A55" s="3">
        <v>37</v>
      </c>
      <c r="B55" s="3" t="s">
        <v>16</v>
      </c>
      <c r="C55" s="8" t="s">
        <v>63</v>
      </c>
      <c r="D55" s="9" t="s">
        <v>19</v>
      </c>
      <c r="E55" s="9">
        <v>11</v>
      </c>
      <c r="F55" s="5"/>
      <c r="G55" s="43">
        <f t="shared" si="5"/>
        <v>0</v>
      </c>
    </row>
    <row r="56" spans="1:7">
      <c r="A56" s="3"/>
      <c r="B56" s="3"/>
      <c r="C56" s="24" t="s">
        <v>91</v>
      </c>
      <c r="D56" s="56" t="s">
        <v>61</v>
      </c>
      <c r="E56" s="57"/>
      <c r="F56" s="55">
        <f>(G40+G41+G42+G44+G45+G46+G48+G50+G51+G52+G53+G54+G55+G47+G43+G49)/E48</f>
        <v>0</v>
      </c>
      <c r="G56" s="50"/>
    </row>
    <row r="57" spans="1:7" s="2" customFormat="1" ht="15" customHeight="1">
      <c r="A57" s="3">
        <v>38</v>
      </c>
      <c r="B57" s="3" t="s">
        <v>48</v>
      </c>
      <c r="C57" s="8" t="s">
        <v>21</v>
      </c>
      <c r="D57" s="9" t="s">
        <v>0</v>
      </c>
      <c r="E57" s="9">
        <v>26</v>
      </c>
      <c r="F57" s="5"/>
      <c r="G57" s="43">
        <f t="shared" ref="G57:G73" si="6">F57*E57</f>
        <v>0</v>
      </c>
    </row>
    <row r="58" spans="1:7" s="2" customFormat="1" ht="15" customHeight="1">
      <c r="A58" s="3">
        <v>39</v>
      </c>
      <c r="B58" s="3" t="s">
        <v>11</v>
      </c>
      <c r="C58" s="8" t="s">
        <v>17</v>
      </c>
      <c r="D58" s="9" t="s">
        <v>0</v>
      </c>
      <c r="E58" s="9">
        <v>26</v>
      </c>
      <c r="F58" s="5"/>
      <c r="G58" s="43">
        <f t="shared" si="6"/>
        <v>0</v>
      </c>
    </row>
    <row r="59" spans="1:7" s="2" customFormat="1" ht="15" customHeight="1">
      <c r="A59" s="3">
        <v>40</v>
      </c>
      <c r="B59" s="3" t="s">
        <v>50</v>
      </c>
      <c r="C59" s="8" t="s">
        <v>49</v>
      </c>
      <c r="D59" s="9" t="s">
        <v>0</v>
      </c>
      <c r="E59" s="9">
        <v>26</v>
      </c>
      <c r="F59" s="5"/>
      <c r="G59" s="43">
        <f t="shared" si="6"/>
        <v>0</v>
      </c>
    </row>
    <row r="60" spans="1:7" s="2" customFormat="1" ht="15" customHeight="1">
      <c r="A60" s="3"/>
      <c r="B60" s="3" t="s">
        <v>16</v>
      </c>
      <c r="C60" s="8" t="s">
        <v>92</v>
      </c>
      <c r="D60" s="9" t="s">
        <v>0</v>
      </c>
      <c r="E60" s="9">
        <v>26</v>
      </c>
      <c r="F60" s="5"/>
      <c r="G60" s="43">
        <f t="shared" si="6"/>
        <v>0</v>
      </c>
    </row>
    <row r="61" spans="1:7" s="2" customFormat="1" ht="15" customHeight="1">
      <c r="A61" s="3">
        <v>41</v>
      </c>
      <c r="B61" s="3" t="s">
        <v>16</v>
      </c>
      <c r="C61" s="8" t="s">
        <v>13</v>
      </c>
      <c r="D61" s="9" t="s">
        <v>0</v>
      </c>
      <c r="E61" s="9">
        <v>26</v>
      </c>
      <c r="F61" s="5"/>
      <c r="G61" s="43">
        <f t="shared" si="6"/>
        <v>0</v>
      </c>
    </row>
    <row r="62" spans="1:7" s="2" customFormat="1" ht="15" customHeight="1">
      <c r="A62" s="3">
        <v>42</v>
      </c>
      <c r="B62" s="3" t="s">
        <v>55</v>
      </c>
      <c r="C62" s="8" t="s">
        <v>54</v>
      </c>
      <c r="D62" s="9" t="s">
        <v>0</v>
      </c>
      <c r="E62" s="9">
        <v>26</v>
      </c>
      <c r="F62" s="5"/>
      <c r="G62" s="43">
        <f t="shared" si="6"/>
        <v>0</v>
      </c>
    </row>
    <row r="63" spans="1:7" s="2" customFormat="1" ht="15" customHeight="1">
      <c r="A63" s="3">
        <v>43</v>
      </c>
      <c r="B63" s="3" t="s">
        <v>51</v>
      </c>
      <c r="C63" s="8" t="s">
        <v>56</v>
      </c>
      <c r="D63" s="9" t="s">
        <v>0</v>
      </c>
      <c r="E63" s="9">
        <v>26</v>
      </c>
      <c r="F63" s="5"/>
      <c r="G63" s="43">
        <f t="shared" si="6"/>
        <v>0</v>
      </c>
    </row>
    <row r="64" spans="1:7" s="2" customFormat="1" ht="15" customHeight="1">
      <c r="A64" s="3">
        <v>44</v>
      </c>
      <c r="B64" s="3" t="s">
        <v>52</v>
      </c>
      <c r="C64" s="8" t="s">
        <v>53</v>
      </c>
      <c r="D64" s="9" t="s">
        <v>0</v>
      </c>
      <c r="E64" s="9">
        <v>26</v>
      </c>
      <c r="F64" s="5"/>
      <c r="G64" s="43">
        <f t="shared" si="6"/>
        <v>0</v>
      </c>
    </row>
    <row r="65" spans="1:7" s="2" customFormat="1" ht="15" customHeight="1">
      <c r="A65" s="3">
        <v>45</v>
      </c>
      <c r="B65" s="3" t="s">
        <v>16</v>
      </c>
      <c r="C65" s="8" t="s">
        <v>47</v>
      </c>
      <c r="D65" s="9" t="s">
        <v>0</v>
      </c>
      <c r="E65" s="9">
        <v>78</v>
      </c>
      <c r="F65" s="5"/>
      <c r="G65" s="43">
        <f t="shared" si="6"/>
        <v>0</v>
      </c>
    </row>
    <row r="66" spans="1:7" s="2" customFormat="1" ht="15" customHeight="1">
      <c r="A66" s="3">
        <v>46</v>
      </c>
      <c r="B66" s="3" t="s">
        <v>16</v>
      </c>
      <c r="C66" s="8" t="s">
        <v>45</v>
      </c>
      <c r="D66" s="9" t="s">
        <v>0</v>
      </c>
      <c r="E66" s="9">
        <v>78</v>
      </c>
      <c r="F66" s="5"/>
      <c r="G66" s="43">
        <f t="shared" si="6"/>
        <v>0</v>
      </c>
    </row>
    <row r="67" spans="1:7" s="2" customFormat="1" ht="15" customHeight="1">
      <c r="A67" s="3">
        <v>47</v>
      </c>
      <c r="B67" s="3" t="s">
        <v>16</v>
      </c>
      <c r="C67" s="8" t="s">
        <v>46</v>
      </c>
      <c r="D67" s="9" t="s">
        <v>0</v>
      </c>
      <c r="E67" s="9">
        <v>26</v>
      </c>
      <c r="F67" s="5"/>
      <c r="G67" s="43">
        <f t="shared" si="6"/>
        <v>0</v>
      </c>
    </row>
    <row r="68" spans="1:7" s="2" customFormat="1" ht="15" customHeight="1">
      <c r="A68" s="3">
        <v>48</v>
      </c>
      <c r="B68" s="3" t="s">
        <v>16</v>
      </c>
      <c r="C68" s="8" t="s">
        <v>93</v>
      </c>
      <c r="D68" s="9" t="s">
        <v>0</v>
      </c>
      <c r="E68" s="9">
        <v>26</v>
      </c>
      <c r="F68" s="5"/>
      <c r="G68" s="43">
        <f t="shared" si="6"/>
        <v>0</v>
      </c>
    </row>
    <row r="69" spans="1:7" s="2" customFormat="1" ht="15" customHeight="1">
      <c r="A69" s="3">
        <v>49</v>
      </c>
      <c r="B69" s="3" t="s">
        <v>16</v>
      </c>
      <c r="C69" s="8" t="s">
        <v>70</v>
      </c>
      <c r="D69" s="9" t="s">
        <v>0</v>
      </c>
      <c r="E69" s="9">
        <v>26</v>
      </c>
      <c r="F69" s="5"/>
      <c r="G69" s="43">
        <f t="shared" si="6"/>
        <v>0</v>
      </c>
    </row>
    <row r="70" spans="1:7" s="2" customFormat="1" ht="15" customHeight="1">
      <c r="A70" s="3">
        <v>50</v>
      </c>
      <c r="B70" s="3" t="s">
        <v>16</v>
      </c>
      <c r="C70" s="8" t="s">
        <v>77</v>
      </c>
      <c r="D70" s="9" t="s">
        <v>20</v>
      </c>
      <c r="E70" s="9">
        <v>13</v>
      </c>
      <c r="F70" s="5"/>
      <c r="G70" s="43">
        <f t="shared" si="6"/>
        <v>0</v>
      </c>
    </row>
    <row r="71" spans="1:7" s="2" customFormat="1" ht="15" customHeight="1">
      <c r="A71" s="3">
        <v>51</v>
      </c>
      <c r="B71" s="3" t="s">
        <v>16</v>
      </c>
      <c r="C71" s="8" t="s">
        <v>64</v>
      </c>
      <c r="D71" s="9" t="s">
        <v>0</v>
      </c>
      <c r="E71" s="9">
        <v>130</v>
      </c>
      <c r="F71" s="5"/>
      <c r="G71" s="43">
        <f t="shared" si="6"/>
        <v>0</v>
      </c>
    </row>
    <row r="72" spans="1:7" s="2" customFormat="1" ht="15" customHeight="1">
      <c r="A72" s="3">
        <v>52</v>
      </c>
      <c r="B72" s="3" t="s">
        <v>16</v>
      </c>
      <c r="C72" s="8" t="s">
        <v>44</v>
      </c>
      <c r="D72" s="9" t="s">
        <v>0</v>
      </c>
      <c r="E72" s="9">
        <v>26</v>
      </c>
      <c r="F72" s="5"/>
      <c r="G72" s="43">
        <f t="shared" si="6"/>
        <v>0</v>
      </c>
    </row>
    <row r="73" spans="1:7" s="2" customFormat="1" ht="15" customHeight="1">
      <c r="A73" s="3">
        <v>53</v>
      </c>
      <c r="B73" s="3" t="s">
        <v>16</v>
      </c>
      <c r="C73" s="8" t="s">
        <v>65</v>
      </c>
      <c r="D73" s="9" t="s">
        <v>0</v>
      </c>
      <c r="E73" s="9">
        <v>26</v>
      </c>
      <c r="F73" s="5"/>
      <c r="G73" s="43">
        <f t="shared" si="6"/>
        <v>0</v>
      </c>
    </row>
    <row r="74" spans="1:7" s="2" customFormat="1" ht="16.5" customHeight="1">
      <c r="A74" s="3"/>
      <c r="B74" s="3"/>
      <c r="C74" s="24" t="s">
        <v>95</v>
      </c>
      <c r="D74" s="56" t="s">
        <v>57</v>
      </c>
      <c r="E74" s="57"/>
      <c r="F74" s="44">
        <f>(G57+G58+G59+G61+G62+G63+G65+G66+G67+G69+G70+G71+G72+G73+G64+G60+G68)/E72</f>
        <v>0</v>
      </c>
      <c r="G74" s="50"/>
    </row>
    <row r="75" spans="1:7" s="2" customFormat="1" ht="15" customHeight="1">
      <c r="A75" s="3">
        <v>54</v>
      </c>
      <c r="B75" s="3" t="s">
        <v>48</v>
      </c>
      <c r="C75" s="8" t="s">
        <v>21</v>
      </c>
      <c r="D75" s="9" t="s">
        <v>0</v>
      </c>
      <c r="E75" s="9">
        <v>47</v>
      </c>
      <c r="F75" s="5"/>
      <c r="G75" s="43">
        <f t="shared" ref="G75:G91" si="7">F75*E75</f>
        <v>0</v>
      </c>
    </row>
    <row r="76" spans="1:7" s="2" customFormat="1" ht="15" customHeight="1">
      <c r="A76" s="3">
        <v>55</v>
      </c>
      <c r="B76" s="3" t="s">
        <v>11</v>
      </c>
      <c r="C76" s="8" t="s">
        <v>17</v>
      </c>
      <c r="D76" s="9" t="s">
        <v>0</v>
      </c>
      <c r="E76" s="9">
        <v>47</v>
      </c>
      <c r="F76" s="5"/>
      <c r="G76" s="43">
        <f t="shared" si="7"/>
        <v>0</v>
      </c>
    </row>
    <row r="77" spans="1:7" s="2" customFormat="1" ht="15" customHeight="1">
      <c r="A77" s="3">
        <v>56</v>
      </c>
      <c r="B77" s="3" t="s">
        <v>50</v>
      </c>
      <c r="C77" s="8" t="s">
        <v>49</v>
      </c>
      <c r="D77" s="9" t="s">
        <v>0</v>
      </c>
      <c r="E77" s="9">
        <v>47</v>
      </c>
      <c r="F77" s="5"/>
      <c r="G77" s="43">
        <f t="shared" si="7"/>
        <v>0</v>
      </c>
    </row>
    <row r="78" spans="1:7" s="2" customFormat="1" ht="15" customHeight="1">
      <c r="A78" s="3">
        <v>57</v>
      </c>
      <c r="B78" s="3" t="s">
        <v>16</v>
      </c>
      <c r="C78" s="8" t="s">
        <v>92</v>
      </c>
      <c r="D78" s="9" t="s">
        <v>0</v>
      </c>
      <c r="E78" s="9">
        <v>47</v>
      </c>
      <c r="F78" s="5"/>
      <c r="G78" s="43">
        <f t="shared" si="7"/>
        <v>0</v>
      </c>
    </row>
    <row r="79" spans="1:7" s="2" customFormat="1" ht="15" customHeight="1">
      <c r="A79" s="3">
        <v>58</v>
      </c>
      <c r="B79" s="3" t="s">
        <v>16</v>
      </c>
      <c r="C79" s="8" t="s">
        <v>13</v>
      </c>
      <c r="D79" s="9" t="s">
        <v>0</v>
      </c>
      <c r="E79" s="9">
        <v>47</v>
      </c>
      <c r="F79" s="5"/>
      <c r="G79" s="43">
        <f t="shared" si="7"/>
        <v>0</v>
      </c>
    </row>
    <row r="80" spans="1:7" s="2" customFormat="1" ht="15" customHeight="1">
      <c r="A80" s="3">
        <v>59</v>
      </c>
      <c r="B80" s="3" t="s">
        <v>55</v>
      </c>
      <c r="C80" s="8" t="s">
        <v>54</v>
      </c>
      <c r="D80" s="9" t="s">
        <v>0</v>
      </c>
      <c r="E80" s="9">
        <v>47</v>
      </c>
      <c r="F80" s="5"/>
      <c r="G80" s="43">
        <f t="shared" si="7"/>
        <v>0</v>
      </c>
    </row>
    <row r="81" spans="1:7" s="2" customFormat="1" ht="15" customHeight="1">
      <c r="A81" s="3">
        <v>60</v>
      </c>
      <c r="B81" s="3" t="s">
        <v>51</v>
      </c>
      <c r="C81" s="8" t="s">
        <v>56</v>
      </c>
      <c r="D81" s="9" t="s">
        <v>0</v>
      </c>
      <c r="E81" s="9">
        <v>47</v>
      </c>
      <c r="F81" s="5"/>
      <c r="G81" s="43">
        <f t="shared" si="7"/>
        <v>0</v>
      </c>
    </row>
    <row r="82" spans="1:7" s="2" customFormat="1" ht="15" customHeight="1">
      <c r="A82" s="3">
        <v>61</v>
      </c>
      <c r="B82" s="3" t="s">
        <v>52</v>
      </c>
      <c r="C82" s="8" t="s">
        <v>53</v>
      </c>
      <c r="D82" s="9" t="s">
        <v>0</v>
      </c>
      <c r="E82" s="9">
        <v>47</v>
      </c>
      <c r="F82" s="5"/>
      <c r="G82" s="43">
        <f t="shared" si="7"/>
        <v>0</v>
      </c>
    </row>
    <row r="83" spans="1:7" s="2" customFormat="1" ht="15" customHeight="1">
      <c r="A83" s="3">
        <v>62</v>
      </c>
      <c r="B83" s="3" t="s">
        <v>16</v>
      </c>
      <c r="C83" s="8" t="s">
        <v>47</v>
      </c>
      <c r="D83" s="9" t="s">
        <v>0</v>
      </c>
      <c r="E83" s="9">
        <v>141</v>
      </c>
      <c r="F83" s="5"/>
      <c r="G83" s="43">
        <f t="shared" si="7"/>
        <v>0</v>
      </c>
    </row>
    <row r="84" spans="1:7" s="2" customFormat="1" ht="15" customHeight="1">
      <c r="A84" s="3">
        <v>63</v>
      </c>
      <c r="B84" s="3" t="s">
        <v>16</v>
      </c>
      <c r="C84" s="8" t="s">
        <v>45</v>
      </c>
      <c r="D84" s="9" t="s">
        <v>0</v>
      </c>
      <c r="E84" s="9">
        <v>141</v>
      </c>
      <c r="F84" s="5"/>
      <c r="G84" s="43">
        <f t="shared" si="7"/>
        <v>0</v>
      </c>
    </row>
    <row r="85" spans="1:7" s="2" customFormat="1" ht="15" customHeight="1">
      <c r="A85" s="3">
        <v>64</v>
      </c>
      <c r="B85" s="3" t="s">
        <v>16</v>
      </c>
      <c r="C85" s="8" t="s">
        <v>46</v>
      </c>
      <c r="D85" s="9" t="s">
        <v>0</v>
      </c>
      <c r="E85" s="9">
        <v>47</v>
      </c>
      <c r="F85" s="5"/>
      <c r="G85" s="43">
        <f t="shared" si="7"/>
        <v>0</v>
      </c>
    </row>
    <row r="86" spans="1:7" s="2" customFormat="1" ht="15" customHeight="1">
      <c r="A86" s="3">
        <v>65</v>
      </c>
      <c r="B86" s="3" t="s">
        <v>16</v>
      </c>
      <c r="C86" s="8" t="s">
        <v>93</v>
      </c>
      <c r="D86" s="9" t="s">
        <v>0</v>
      </c>
      <c r="E86" s="9">
        <v>47</v>
      </c>
      <c r="F86" s="5"/>
      <c r="G86" s="43">
        <f t="shared" si="7"/>
        <v>0</v>
      </c>
    </row>
    <row r="87" spans="1:7" s="2" customFormat="1" ht="15" customHeight="1">
      <c r="A87" s="3">
        <v>66</v>
      </c>
      <c r="B87" s="3" t="s">
        <v>16</v>
      </c>
      <c r="C87" s="8" t="s">
        <v>70</v>
      </c>
      <c r="D87" s="9" t="s">
        <v>0</v>
      </c>
      <c r="E87" s="9">
        <v>47</v>
      </c>
      <c r="F87" s="5"/>
      <c r="G87" s="43">
        <f t="shared" si="7"/>
        <v>0</v>
      </c>
    </row>
    <row r="88" spans="1:7" s="2" customFormat="1" ht="15" customHeight="1">
      <c r="A88" s="3">
        <v>67</v>
      </c>
      <c r="B88" s="3" t="s">
        <v>16</v>
      </c>
      <c r="C88" s="8" t="s">
        <v>77</v>
      </c>
      <c r="D88" s="9" t="s">
        <v>20</v>
      </c>
      <c r="E88" s="9">
        <v>23.5</v>
      </c>
      <c r="F88" s="5"/>
      <c r="G88" s="43">
        <f t="shared" si="7"/>
        <v>0</v>
      </c>
    </row>
    <row r="89" spans="1:7" s="2" customFormat="1" ht="15" customHeight="1">
      <c r="A89" s="3">
        <v>68</v>
      </c>
      <c r="B89" s="3" t="s">
        <v>16</v>
      </c>
      <c r="C89" s="8" t="s">
        <v>64</v>
      </c>
      <c r="D89" s="9" t="s">
        <v>0</v>
      </c>
      <c r="E89" s="9">
        <v>235</v>
      </c>
      <c r="F89" s="5"/>
      <c r="G89" s="43">
        <f t="shared" si="7"/>
        <v>0</v>
      </c>
    </row>
    <row r="90" spans="1:7" s="2" customFormat="1" ht="15" customHeight="1">
      <c r="A90" s="3">
        <v>69</v>
      </c>
      <c r="B90" s="3" t="s">
        <v>16</v>
      </c>
      <c r="C90" s="8" t="s">
        <v>44</v>
      </c>
      <c r="D90" s="9" t="s">
        <v>0</v>
      </c>
      <c r="E90" s="9">
        <v>47</v>
      </c>
      <c r="F90" s="5"/>
      <c r="G90" s="43">
        <f t="shared" si="7"/>
        <v>0</v>
      </c>
    </row>
    <row r="91" spans="1:7" s="2" customFormat="1" ht="15" customHeight="1">
      <c r="A91" s="3">
        <v>70</v>
      </c>
      <c r="B91" s="3" t="s">
        <v>16</v>
      </c>
      <c r="C91" s="8" t="s">
        <v>65</v>
      </c>
      <c r="D91" s="9" t="s">
        <v>0</v>
      </c>
      <c r="E91" s="9">
        <v>47</v>
      </c>
      <c r="F91" s="5"/>
      <c r="G91" s="43">
        <f t="shared" si="7"/>
        <v>0</v>
      </c>
    </row>
    <row r="92" spans="1:7" s="2" customFormat="1" ht="16.5" customHeight="1">
      <c r="A92" s="3"/>
      <c r="B92" s="3"/>
      <c r="C92" s="24" t="s">
        <v>94</v>
      </c>
      <c r="D92" s="56" t="s">
        <v>57</v>
      </c>
      <c r="E92" s="57"/>
      <c r="F92" s="44">
        <f>(G75+G76+G77+G79+G80+G81+G83+G84+G85+G87+G88+G89+G90+G91+G82+G78+G86)/E90</f>
        <v>0</v>
      </c>
      <c r="G92" s="50"/>
    </row>
    <row r="93" spans="1:7" s="2" customFormat="1" ht="15" customHeight="1">
      <c r="A93" s="3">
        <v>71</v>
      </c>
      <c r="B93" s="3" t="s">
        <v>8</v>
      </c>
      <c r="C93" s="8" t="s">
        <v>96</v>
      </c>
      <c r="D93" s="9" t="s">
        <v>0</v>
      </c>
      <c r="E93" s="9">
        <v>7</v>
      </c>
      <c r="F93" s="5"/>
      <c r="G93" s="43">
        <f t="shared" ref="G93:G100" si="8">F93*E93</f>
        <v>0</v>
      </c>
    </row>
    <row r="94" spans="1:7" s="2" customFormat="1" ht="15" customHeight="1">
      <c r="A94" s="3">
        <v>72</v>
      </c>
      <c r="B94" s="3" t="s">
        <v>8</v>
      </c>
      <c r="C94" s="8" t="s">
        <v>124</v>
      </c>
      <c r="D94" s="9" t="s">
        <v>0</v>
      </c>
      <c r="E94" s="9">
        <v>17</v>
      </c>
      <c r="F94" s="5"/>
      <c r="G94" s="43">
        <f t="shared" ref="G94" si="9">F94*E94</f>
        <v>0</v>
      </c>
    </row>
    <row r="95" spans="1:7" s="2" customFormat="1" ht="15" customHeight="1">
      <c r="A95" s="3">
        <v>73</v>
      </c>
      <c r="B95" s="3" t="s">
        <v>8</v>
      </c>
      <c r="C95" s="8" t="s">
        <v>99</v>
      </c>
      <c r="D95" s="9" t="s">
        <v>0</v>
      </c>
      <c r="E95" s="9">
        <v>23</v>
      </c>
      <c r="F95" s="5"/>
      <c r="G95" s="43">
        <f t="shared" si="8"/>
        <v>0</v>
      </c>
    </row>
    <row r="96" spans="1:7" ht="15" customHeight="1">
      <c r="A96" s="3">
        <v>74</v>
      </c>
      <c r="B96" s="3" t="s">
        <v>8</v>
      </c>
      <c r="C96" s="4" t="s">
        <v>97</v>
      </c>
      <c r="D96" s="9" t="s">
        <v>0</v>
      </c>
      <c r="E96" s="3">
        <v>26</v>
      </c>
      <c r="F96" s="5"/>
      <c r="G96" s="43">
        <f t="shared" si="8"/>
        <v>0</v>
      </c>
    </row>
    <row r="97" spans="1:7" ht="15" customHeight="1">
      <c r="A97" s="3">
        <v>75</v>
      </c>
      <c r="B97" s="3" t="s">
        <v>8</v>
      </c>
      <c r="C97" s="6" t="s">
        <v>100</v>
      </c>
      <c r="D97" s="7" t="s">
        <v>0</v>
      </c>
      <c r="E97" s="3">
        <v>9</v>
      </c>
      <c r="F97" s="5"/>
      <c r="G97" s="43">
        <f t="shared" si="8"/>
        <v>0</v>
      </c>
    </row>
    <row r="98" spans="1:7" ht="16.2" customHeight="1">
      <c r="A98" s="3">
        <v>76</v>
      </c>
      <c r="B98" s="3" t="s">
        <v>8</v>
      </c>
      <c r="C98" s="6" t="s">
        <v>101</v>
      </c>
      <c r="D98" s="7" t="s">
        <v>0</v>
      </c>
      <c r="E98" s="3">
        <v>18</v>
      </c>
      <c r="F98" s="5"/>
      <c r="G98" s="43">
        <f t="shared" si="8"/>
        <v>0</v>
      </c>
    </row>
    <row r="99" spans="1:7">
      <c r="A99" s="3">
        <v>77</v>
      </c>
      <c r="B99" s="3" t="s">
        <v>8</v>
      </c>
      <c r="C99" s="6" t="s">
        <v>98</v>
      </c>
      <c r="D99" s="7" t="s">
        <v>0</v>
      </c>
      <c r="E99" s="3">
        <v>46</v>
      </c>
      <c r="F99" s="5"/>
      <c r="G99" s="43">
        <f t="shared" si="8"/>
        <v>0</v>
      </c>
    </row>
    <row r="100" spans="1:7" ht="15" customHeight="1">
      <c r="A100" s="3">
        <v>78</v>
      </c>
      <c r="B100" s="3" t="s">
        <v>8</v>
      </c>
      <c r="C100" s="6" t="s">
        <v>102</v>
      </c>
      <c r="D100" s="3" t="s">
        <v>0</v>
      </c>
      <c r="E100" s="3">
        <v>28</v>
      </c>
      <c r="F100" s="5"/>
      <c r="G100" s="43">
        <f t="shared" si="8"/>
        <v>0</v>
      </c>
    </row>
    <row r="101" spans="1:7">
      <c r="A101" s="3">
        <v>79</v>
      </c>
      <c r="B101" s="3" t="s">
        <v>16</v>
      </c>
      <c r="C101" s="6" t="s">
        <v>71</v>
      </c>
      <c r="D101" s="3" t="s">
        <v>0</v>
      </c>
      <c r="E101" s="3">
        <v>13</v>
      </c>
      <c r="F101" s="5"/>
      <c r="G101" s="43">
        <f t="shared" ref="G101" si="10">F101*E101</f>
        <v>0</v>
      </c>
    </row>
    <row r="102" spans="1:7" ht="15" customHeight="1">
      <c r="A102" s="3"/>
      <c r="B102" s="3"/>
      <c r="C102" s="74" t="s">
        <v>35</v>
      </c>
      <c r="D102" s="75"/>
      <c r="E102" s="75"/>
      <c r="F102" s="76"/>
      <c r="G102" s="51">
        <f>SUM(G40:G101)</f>
        <v>0</v>
      </c>
    </row>
    <row r="103" spans="1:7">
      <c r="A103" s="14"/>
      <c r="B103" s="19" t="s">
        <v>81</v>
      </c>
      <c r="C103" s="19"/>
      <c r="D103" s="14"/>
      <c r="E103" s="14"/>
      <c r="F103" s="18"/>
      <c r="G103" s="48"/>
    </row>
    <row r="104" spans="1:7" ht="23.4">
      <c r="A104" s="3">
        <v>80</v>
      </c>
      <c r="B104" s="3" t="s">
        <v>8</v>
      </c>
      <c r="C104" s="58" t="s">
        <v>108</v>
      </c>
      <c r="D104" s="7" t="s">
        <v>83</v>
      </c>
      <c r="E104" s="3">
        <v>3335</v>
      </c>
      <c r="F104" s="49"/>
      <c r="G104" s="49">
        <f>E104*F104</f>
        <v>0</v>
      </c>
    </row>
    <row r="105" spans="1:7" ht="15" customHeight="1">
      <c r="A105" s="3"/>
      <c r="B105" s="3"/>
      <c r="C105" s="25" t="s">
        <v>87</v>
      </c>
      <c r="D105" s="77" t="s">
        <v>39</v>
      </c>
      <c r="E105" s="78"/>
      <c r="F105" s="26">
        <f>F104</f>
        <v>0</v>
      </c>
      <c r="G105" s="49"/>
    </row>
    <row r="106" spans="1:7" ht="13.8">
      <c r="A106" s="3">
        <v>81</v>
      </c>
      <c r="B106" s="3" t="s">
        <v>16</v>
      </c>
      <c r="C106" s="8" t="s">
        <v>85</v>
      </c>
      <c r="D106" s="7" t="s">
        <v>83</v>
      </c>
      <c r="E106" s="3">
        <v>3335</v>
      </c>
      <c r="F106" s="49"/>
      <c r="G106" s="49">
        <f t="shared" ref="G106:G110" si="11">E106*F106</f>
        <v>0</v>
      </c>
    </row>
    <row r="107" spans="1:7" ht="13.8">
      <c r="A107" s="3">
        <v>82</v>
      </c>
      <c r="B107" s="3" t="s">
        <v>16</v>
      </c>
      <c r="C107" s="8" t="s">
        <v>106</v>
      </c>
      <c r="D107" s="7" t="s">
        <v>83</v>
      </c>
      <c r="E107" s="3">
        <v>3335</v>
      </c>
      <c r="F107" s="49"/>
      <c r="G107" s="49">
        <f t="shared" si="11"/>
        <v>0</v>
      </c>
    </row>
    <row r="108" spans="1:7" ht="13.8">
      <c r="A108" s="3">
        <v>83</v>
      </c>
      <c r="B108" s="3" t="s">
        <v>16</v>
      </c>
      <c r="C108" s="8" t="s">
        <v>86</v>
      </c>
      <c r="D108" s="7" t="s">
        <v>83</v>
      </c>
      <c r="E108" s="3">
        <v>3335</v>
      </c>
      <c r="F108" s="49"/>
      <c r="G108" s="49">
        <f t="shared" si="11"/>
        <v>0</v>
      </c>
    </row>
    <row r="109" spans="1:7" ht="13.8">
      <c r="A109" s="3">
        <v>84</v>
      </c>
      <c r="B109" s="3" t="s">
        <v>23</v>
      </c>
      <c r="C109" s="4" t="s">
        <v>72</v>
      </c>
      <c r="D109" s="7" t="s">
        <v>83</v>
      </c>
      <c r="E109" s="3">
        <v>3335</v>
      </c>
      <c r="F109" s="49"/>
      <c r="G109" s="49">
        <f t="shared" si="11"/>
        <v>0</v>
      </c>
    </row>
    <row r="110" spans="1:7" ht="13.8">
      <c r="A110" s="3">
        <v>85</v>
      </c>
      <c r="B110" s="3" t="s">
        <v>26</v>
      </c>
      <c r="C110" s="4" t="s">
        <v>25</v>
      </c>
      <c r="D110" s="7" t="s">
        <v>83</v>
      </c>
      <c r="E110" s="3">
        <v>3335</v>
      </c>
      <c r="F110" s="49"/>
      <c r="G110" s="49">
        <f t="shared" si="11"/>
        <v>0</v>
      </c>
    </row>
    <row r="111" spans="1:7" ht="15" customHeight="1">
      <c r="A111" s="3"/>
      <c r="B111" s="3"/>
      <c r="C111" s="25" t="s">
        <v>84</v>
      </c>
      <c r="D111" s="77" t="s">
        <v>39</v>
      </c>
      <c r="E111" s="78"/>
      <c r="F111" s="26">
        <f>F106+F107+F108+F109+F110</f>
        <v>0</v>
      </c>
      <c r="G111" s="49"/>
    </row>
    <row r="112" spans="1:7" ht="15" customHeight="1">
      <c r="A112" s="3"/>
      <c r="B112" s="3"/>
      <c r="C112" s="74" t="s">
        <v>73</v>
      </c>
      <c r="D112" s="75"/>
      <c r="E112" s="75"/>
      <c r="F112" s="76"/>
      <c r="G112" s="51">
        <f>SUM(G104:G111)</f>
        <v>0</v>
      </c>
    </row>
    <row r="113" spans="1:7">
      <c r="A113" s="14"/>
      <c r="B113" s="19" t="s">
        <v>103</v>
      </c>
      <c r="C113" s="19"/>
      <c r="D113" s="14"/>
      <c r="E113" s="14"/>
      <c r="F113" s="18"/>
      <c r="G113" s="48"/>
    </row>
    <row r="114" spans="1:7" ht="41.4" customHeight="1">
      <c r="A114" s="62">
        <v>86</v>
      </c>
      <c r="B114" s="3" t="s">
        <v>8</v>
      </c>
      <c r="C114" s="6" t="s">
        <v>104</v>
      </c>
      <c r="D114" s="3" t="s">
        <v>0</v>
      </c>
      <c r="E114" s="3">
        <v>174</v>
      </c>
      <c r="F114" s="50"/>
      <c r="G114" s="50">
        <f>E114*F114</f>
        <v>0</v>
      </c>
    </row>
    <row r="115" spans="1:7" ht="15" customHeight="1">
      <c r="A115" s="3"/>
      <c r="B115" s="3"/>
      <c r="C115" s="74" t="s">
        <v>105</v>
      </c>
      <c r="D115" s="75"/>
      <c r="E115" s="75"/>
      <c r="F115" s="76"/>
      <c r="G115" s="51">
        <f>SUM(G114)</f>
        <v>0</v>
      </c>
    </row>
    <row r="116" spans="1:7" ht="15" customHeight="1">
      <c r="A116" s="82" t="s">
        <v>114</v>
      </c>
      <c r="B116" s="83"/>
      <c r="C116" s="83"/>
      <c r="D116" s="83"/>
      <c r="E116" s="83"/>
      <c r="F116" s="83"/>
      <c r="G116" s="84"/>
    </row>
    <row r="117" spans="1:7" ht="15" customHeight="1">
      <c r="A117" s="22"/>
      <c r="B117" s="67" t="s">
        <v>9</v>
      </c>
      <c r="C117" s="68"/>
      <c r="D117" s="68"/>
      <c r="E117" s="68"/>
      <c r="F117" s="69"/>
      <c r="G117" s="52">
        <f>G23+G38+G102+G112+G115</f>
        <v>0</v>
      </c>
    </row>
    <row r="118" spans="1:7" ht="15" customHeight="1">
      <c r="A118" s="23"/>
      <c r="B118" s="70" t="s">
        <v>18</v>
      </c>
      <c r="C118" s="71"/>
      <c r="D118" s="71"/>
      <c r="E118" s="71"/>
      <c r="F118" s="72"/>
      <c r="G118" s="53">
        <f>G117*0.21</f>
        <v>0</v>
      </c>
    </row>
    <row r="119" spans="1:7" ht="15" customHeight="1">
      <c r="A119" s="23"/>
      <c r="B119" s="64" t="s">
        <v>10</v>
      </c>
      <c r="C119" s="65"/>
      <c r="D119" s="65"/>
      <c r="E119" s="65"/>
      <c r="F119" s="66"/>
      <c r="G119" s="54">
        <f>SUM(G117:G118)</f>
        <v>0</v>
      </c>
    </row>
    <row r="120" spans="1:7" ht="15" customHeight="1">
      <c r="B120" s="2"/>
      <c r="C120" s="2"/>
      <c r="D120" s="2"/>
      <c r="E120" s="2"/>
      <c r="F120" s="21"/>
      <c r="G120" s="21"/>
    </row>
  </sheetData>
  <mergeCells count="24">
    <mergeCell ref="C115:F115"/>
    <mergeCell ref="A6:C6"/>
    <mergeCell ref="D6:E6"/>
    <mergeCell ref="D10:E10"/>
    <mergeCell ref="D11:E11"/>
    <mergeCell ref="A7:C7"/>
    <mergeCell ref="D7:E7"/>
    <mergeCell ref="D9:E9"/>
    <mergeCell ref="B119:F119"/>
    <mergeCell ref="B117:F117"/>
    <mergeCell ref="B118:F118"/>
    <mergeCell ref="A1:G1"/>
    <mergeCell ref="C23:F23"/>
    <mergeCell ref="C38:F38"/>
    <mergeCell ref="C102:F102"/>
    <mergeCell ref="C112:F112"/>
    <mergeCell ref="D111:E111"/>
    <mergeCell ref="A3:E3"/>
    <mergeCell ref="A4:C4"/>
    <mergeCell ref="D4:E4"/>
    <mergeCell ref="A5:C5"/>
    <mergeCell ref="D5:E5"/>
    <mergeCell ref="A116:G116"/>
    <mergeCell ref="D105:E105"/>
  </mergeCells>
  <phoneticPr fontId="3" type="noConversion"/>
  <pageMargins left="0.7" right="0.7" top="0.78740157499999996" bottom="0.78740157499999996" header="0.3" footer="0.3"/>
  <pageSetup paperSize="9" scale="80" orientation="landscape" r:id="rId1"/>
  <headerFooter>
    <oddFooter>&amp;R&amp;"Arial,Obyčejné"&amp;8&amp;P/&amp;N</oddFooter>
  </headerFooter>
  <rowBreaks count="3" manualBreakCount="3">
    <brk id="38" max="6" man="1"/>
    <brk id="74" max="6" man="1"/>
    <brk id="9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rozpočet</vt:lpstr>
      <vt:lpstr>List3</vt:lpstr>
      <vt:lpstr>rozpočet!Názvy_tisku</vt:lpstr>
      <vt:lpstr>rozpočet!Oblast_tisku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 Havlová</cp:lastModifiedBy>
  <cp:lastPrinted>2016-06-27T20:03:15Z</cp:lastPrinted>
  <dcterms:created xsi:type="dcterms:W3CDTF">2012-10-19T16:14:20Z</dcterms:created>
  <dcterms:modified xsi:type="dcterms:W3CDTF">2017-01-25T13:56:20Z</dcterms:modified>
</cp:coreProperties>
</file>